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ordan\Downloads\"/>
    </mc:Choice>
  </mc:AlternateContent>
  <xr:revisionPtr revIDLastSave="0" documentId="13_ncr:1_{51B41153-6714-4AFF-9BD1-5643DB56C6DB}" xr6:coauthVersionLast="45" xr6:coauthVersionMax="45" xr10:uidLastSave="{00000000-0000-0000-0000-000000000000}"/>
  <bookViews>
    <workbookView minimized="1" xWindow="8317" yWindow="5940" windowWidth="3871" windowHeight="3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2" i="1"/>
  <c r="C21" i="1"/>
  <c r="C20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<sst xmlns="http://schemas.openxmlformats.org/spreadsheetml/2006/main" count="52" uniqueCount="28">
  <si>
    <t>Inches</t>
  </si>
  <si>
    <t>S</t>
  </si>
  <si>
    <t>Z</t>
  </si>
  <si>
    <t>20/</t>
  </si>
  <si>
    <t>Arrow Length =</t>
  </si>
  <si>
    <t>Test Distance =</t>
  </si>
  <si>
    <t>H V D R Z</t>
  </si>
  <si>
    <t>C V</t>
  </si>
  <si>
    <t>D K</t>
  </si>
  <si>
    <t>H N</t>
  </si>
  <si>
    <t>O S R</t>
  </si>
  <si>
    <t>V K D</t>
  </si>
  <si>
    <t>C N R O H</t>
  </si>
  <si>
    <t>Z D S K V</t>
  </si>
  <si>
    <t>R C S K R</t>
  </si>
  <si>
    <t>R N Z S O</t>
  </si>
  <si>
    <t>S D K C V</t>
  </si>
  <si>
    <t>C N S R K</t>
  </si>
  <si>
    <t>Z D S C V</t>
  </si>
  <si>
    <t>H R O N K</t>
  </si>
  <si>
    <t>Z R V C S</t>
  </si>
  <si>
    <t>D N K O H</t>
  </si>
  <si>
    <t>S C V H Z</t>
  </si>
  <si>
    <t>K S C D H</t>
  </si>
  <si>
    <t>O H K R V</t>
  </si>
  <si>
    <t>S C Z D N</t>
  </si>
  <si>
    <t>R H C N K</t>
  </si>
  <si>
    <t>O K Z 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</si>
</sst>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4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right" vertical="center"/>
    </xf>
    <xf numFmtId="0" fontId="0" fillId="8" borderId="3" xfId="0" applyFill="1" applyBorder="1" applyAlignment="1">
      <alignment horizontal="center" vertical="center"/>
    </xf>
    <xf numFmtId="0" fontId="0" fillId="8" borderId="7" xfId="0" applyFill="1" applyBorder="1" applyAlignment="1">
      <alignment horizontal="right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1" fontId="0" fillId="4" borderId="1" xfId="0" applyNumberFormat="1" applyFill="1" applyBorder="1" applyAlignment="1">
      <alignment horizontal="left" vertical="center"/>
    </xf>
    <xf numFmtId="0" fontId="0" fillId="9" borderId="1" xfId="0" applyFill="1" applyBorder="1" applyAlignment="1">
      <alignment horizontal="right" vertical="center"/>
    </xf>
    <xf numFmtId="1" fontId="0" fillId="9" borderId="1" xfId="0" applyNumberFormat="1" applyFill="1" applyBorder="1" applyAlignment="1">
      <alignment horizontal="left" vertical="center"/>
    </xf>
    <xf numFmtId="0" fontId="0" fillId="6" borderId="1" xfId="0" applyFill="1" applyBorder="1" applyAlignment="1">
      <alignment horizontal="right" vertical="center"/>
    </xf>
    <xf numFmtId="1" fontId="0" fillId="6" borderId="1" xfId="0" applyNumberFormat="1" applyFill="1" applyBorder="1" applyAlignment="1">
      <alignment horizontal="left" vertical="center"/>
    </xf>
    <xf numFmtId="0" fontId="0" fillId="6" borderId="6" xfId="0" applyFill="1" applyBorder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1" fontId="0" fillId="5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zoomScaleNormal="100" workbookViewId="0">
      <selection activeCell="B3" sqref="B3"/>
    </sheetView>
  </sheetViews>
  <sheetFormatPr defaultColWidth="8.73046875" defaultRowHeight="14.25" x14ac:dyDescent="0.45"/>
  <cols>
    <col min="1" max="1" width="15.19921875" style="1" customWidth="1"/>
    <col min="2" max="2" width="8.73046875" style="4"/>
    <col min="3" max="3" width="8.73046875" style="3"/>
    <col min="4" max="16384" width="8.73046875" style="2"/>
  </cols>
  <sheetData>
    <row r="1" spans="1:3" ht="14.65" thickBot="1" x14ac:dyDescent="0.5">
      <c r="A1" s="8" t="s">
        <v>4</v>
      </c>
      <c r="B1" s="34">
        <v>7</v>
      </c>
      <c r="C1" s="9" t="s">
        <v>0</v>
      </c>
    </row>
    <row r="2" spans="1:3" ht="14.65" thickBot="1" x14ac:dyDescent="0.5">
      <c r="A2" s="5" t="s">
        <v>5</v>
      </c>
      <c r="B2" s="34">
        <v>14</v>
      </c>
      <c r="C2" s="9" t="s">
        <v>0</v>
      </c>
    </row>
    <row r="3" spans="1:3" x14ac:dyDescent="0.45">
      <c r="A3" s="10"/>
      <c r="B3" s="11"/>
      <c r="C3" s="12"/>
    </row>
    <row r="4" spans="1:3" x14ac:dyDescent="0.45">
      <c r="A4" s="5" t="s">
        <v>1</v>
      </c>
      <c r="B4" s="6" t="s">
        <v>3</v>
      </c>
      <c r="C4" s="7">
        <f>DEGREES(ATAN(B1*0.525*0.2/B2)*1200)</f>
        <v>3606.3232316279214</v>
      </c>
    </row>
    <row r="5" spans="1:3" x14ac:dyDescent="0.45">
      <c r="A5" s="13" t="s">
        <v>2</v>
      </c>
      <c r="B5" s="24" t="s">
        <v>3</v>
      </c>
      <c r="C5" s="25">
        <f>DEGREES(ATAN(B1*0.4175*0.2/B2)*1200)</f>
        <v>2868.8524646348328</v>
      </c>
    </row>
    <row r="6" spans="1:3" x14ac:dyDescent="0.45">
      <c r="A6" s="5" t="s">
        <v>7</v>
      </c>
      <c r="B6" s="6" t="s">
        <v>3</v>
      </c>
      <c r="C6" s="7">
        <f>DEGREES(ATAN(B1*0.3317*0.2/B2)*1200)</f>
        <v>2279.7653498037303</v>
      </c>
    </row>
    <row r="7" spans="1:3" x14ac:dyDescent="0.45">
      <c r="A7" s="14" t="s">
        <v>8</v>
      </c>
      <c r="B7" s="32" t="s">
        <v>3</v>
      </c>
      <c r="C7" s="33">
        <f>DEGREES(ATAN(B1*0.2633*0.2/B2)*1200)</f>
        <v>1809.8992778291977</v>
      </c>
    </row>
    <row r="8" spans="1:3" x14ac:dyDescent="0.45">
      <c r="A8" s="5" t="s">
        <v>9</v>
      </c>
      <c r="B8" s="6" t="s">
        <v>3</v>
      </c>
      <c r="C8" s="7">
        <f>DEGREES(ATAN(B1*0.2092*0.2/B2)*1200)</f>
        <v>1438.1434739375813</v>
      </c>
    </row>
    <row r="9" spans="1:3" x14ac:dyDescent="0.45">
      <c r="A9" s="23" t="s">
        <v>10</v>
      </c>
      <c r="B9" s="26" t="s">
        <v>3</v>
      </c>
      <c r="C9" s="27">
        <f>DEGREES(ATAN(B1*0.1667*0.2/B2)*1200)</f>
        <v>1146.0386241076542</v>
      </c>
    </row>
    <row r="10" spans="1:3" x14ac:dyDescent="0.45">
      <c r="A10" s="23" t="s">
        <v>11</v>
      </c>
      <c r="B10" s="26" t="s">
        <v>3</v>
      </c>
      <c r="C10" s="27">
        <f>DEGREES(ATAN(B1*0.1317*0.2/B2)*1200)</f>
        <v>905.45015206824246</v>
      </c>
    </row>
    <row r="11" spans="1:3" x14ac:dyDescent="0.45">
      <c r="A11" s="5" t="s">
        <v>12</v>
      </c>
      <c r="B11" s="6" t="s">
        <v>3</v>
      </c>
      <c r="C11" s="7">
        <f>DEGREES(ATAN(B1*0.105*0.2/B2)*1200)</f>
        <v>721.90029280900865</v>
      </c>
    </row>
    <row r="12" spans="1:3" x14ac:dyDescent="0.45">
      <c r="A12" s="5" t="s">
        <v>13</v>
      </c>
      <c r="B12" s="6" t="s">
        <v>3</v>
      </c>
      <c r="C12" s="7">
        <f>DEGREES(ATAN(B1*0.0833*0.2/B2)*1200)</f>
        <v>572.71536556146521</v>
      </c>
    </row>
    <row r="13" spans="1:3" x14ac:dyDescent="0.45">
      <c r="A13" s="5" t="s">
        <v>14</v>
      </c>
      <c r="B13" s="6" t="s">
        <v>3</v>
      </c>
      <c r="C13" s="7">
        <f>DEGREES(ATAN(B1*0.0658*0.2/B2)*1200)</f>
        <v>452.40094599990675</v>
      </c>
    </row>
    <row r="14" spans="1:3" x14ac:dyDescent="0.45">
      <c r="A14" s="15" t="s">
        <v>15</v>
      </c>
      <c r="B14" s="28" t="s">
        <v>3</v>
      </c>
      <c r="C14" s="29">
        <f>DEGREES(ATAN(B1*0.0525*0.2/B2)*1200)</f>
        <v>360.96009463592372</v>
      </c>
    </row>
    <row r="15" spans="1:3" x14ac:dyDescent="0.45">
      <c r="A15" s="15" t="s">
        <v>26</v>
      </c>
      <c r="B15" s="28" t="s">
        <v>3</v>
      </c>
      <c r="C15" s="29">
        <f>DEGREES(ATAN(B1*0.0417*0.2/B2)*1200)</f>
        <v>286.70641885475425</v>
      </c>
    </row>
    <row r="16" spans="1:3" x14ac:dyDescent="0.45">
      <c r="A16" s="15" t="s">
        <v>16</v>
      </c>
      <c r="B16" s="28" t="s">
        <v>3</v>
      </c>
      <c r="C16" s="29">
        <f>DEGREES(ATAN(B1*0.0333*0.2/B2)*1200)</f>
        <v>228.95308865747785</v>
      </c>
    </row>
    <row r="17" spans="1:3" x14ac:dyDescent="0.45">
      <c r="A17" s="17" t="s">
        <v>6</v>
      </c>
      <c r="B17" s="30" t="s">
        <v>3</v>
      </c>
      <c r="C17" s="29">
        <f>DEGREES(ATAN(B1*0.02667*0.2/B2)*1200)</f>
        <v>183.36897799343114</v>
      </c>
    </row>
    <row r="18" spans="1:3" ht="5" customHeight="1" x14ac:dyDescent="0.45">
      <c r="A18" s="19"/>
      <c r="B18" s="20"/>
      <c r="C18" s="20"/>
    </row>
    <row r="19" spans="1:3" x14ac:dyDescent="0.45">
      <c r="A19" s="18" t="s">
        <v>27</v>
      </c>
      <c r="B19" s="31" t="s">
        <v>3</v>
      </c>
      <c r="C19" s="29">
        <f>DEGREES(ATAN(B1*0.02083*0.2/B2)*1200)</f>
        <v>143.21632333789694</v>
      </c>
    </row>
    <row r="20" spans="1:3" x14ac:dyDescent="0.45">
      <c r="A20" s="15" t="s">
        <v>17</v>
      </c>
      <c r="B20" s="28" t="s">
        <v>3</v>
      </c>
      <c r="C20" s="29">
        <f>DEGREES(ATAN(B1*0.01667*0.2/B2)*1200)</f>
        <v>114.6143711711768</v>
      </c>
    </row>
    <row r="21" spans="1:3" x14ac:dyDescent="0.45">
      <c r="A21" s="15" t="s">
        <v>18</v>
      </c>
      <c r="B21" s="28" t="s">
        <v>3</v>
      </c>
      <c r="C21" s="29">
        <f>DEGREES(ATAN(B1*0.01333*0.2/B2)*1200)</f>
        <v>91.650274625030605</v>
      </c>
    </row>
    <row r="22" spans="1:3" x14ac:dyDescent="0.45">
      <c r="A22" s="17" t="s">
        <v>19</v>
      </c>
      <c r="B22" s="30" t="s">
        <v>3</v>
      </c>
      <c r="C22" s="29">
        <f>DEGREES(ATAN(B1*0.010417*0.2/B2)*1200)</f>
        <v>71.621990315938575</v>
      </c>
    </row>
    <row r="23" spans="1:3" ht="4.5" customHeight="1" x14ac:dyDescent="0.45">
      <c r="A23" s="21"/>
      <c r="B23" s="22"/>
      <c r="C23" s="22"/>
    </row>
    <row r="24" spans="1:3" x14ac:dyDescent="0.45">
      <c r="A24" s="18" t="s">
        <v>20</v>
      </c>
      <c r="B24" s="31" t="s">
        <v>3</v>
      </c>
      <c r="C24" s="29">
        <f>DEGREES(ATAN(B1*0.008333*0.2/B2)*1200)</f>
        <v>57.293474420586897</v>
      </c>
    </row>
    <row r="25" spans="1:3" x14ac:dyDescent="0.45">
      <c r="A25" s="15" t="s">
        <v>21</v>
      </c>
      <c r="B25" s="28" t="s">
        <v>3</v>
      </c>
      <c r="C25" s="29">
        <f>DEGREES(ATAN(B1*0.0066667*0.2/B2)*1200)</f>
        <v>45.83684600287296</v>
      </c>
    </row>
    <row r="26" spans="1:3" x14ac:dyDescent="0.45">
      <c r="A26" s="15" t="s">
        <v>22</v>
      </c>
      <c r="B26" s="28" t="s">
        <v>3</v>
      </c>
      <c r="C26" s="29">
        <f>DEGREES(ATAN(B1*0.005*0.2/B2)*1200)</f>
        <v>34.377464843060856</v>
      </c>
    </row>
    <row r="27" spans="1:3" x14ac:dyDescent="0.45">
      <c r="A27" s="15" t="s">
        <v>23</v>
      </c>
      <c r="B27" s="28" t="s">
        <v>3</v>
      </c>
      <c r="C27" s="29">
        <f>DEGREES(ATAN(B1*0.004167*0.2/B2)*1200)</f>
        <v>28.650179929459945</v>
      </c>
    </row>
    <row r="28" spans="1:3" x14ac:dyDescent="0.45">
      <c r="A28" s="16" t="s">
        <v>24</v>
      </c>
      <c r="B28" s="28" t="s">
        <v>3</v>
      </c>
      <c r="C28" s="29">
        <f>DEGREES(ATAN(B1*0.003333*0.2/B2)*1200)</f>
        <v>22.91601912548072</v>
      </c>
    </row>
    <row r="29" spans="1:3" x14ac:dyDescent="0.45">
      <c r="A29" s="15" t="s">
        <v>25</v>
      </c>
      <c r="B29" s="28" t="s">
        <v>3</v>
      </c>
      <c r="C29" s="29">
        <f>DEGREES(ATAN(B1*0.0025*0.2/B2)*1200)</f>
        <v>17.188733495826096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Lewerenz, David C</dc:creator>
  <cp:lastModifiedBy>Jordan</cp:lastModifiedBy>
  <dcterms:created xsi:type="dcterms:W3CDTF">2020-04-21T03:00:38Z</dcterms:created>
  <dcterms:modified xsi:type="dcterms:W3CDTF">2020-05-08T20:30:49Z</dcterms:modified>
</cp:coreProperties>
</file>